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80" yWindow="-80" windowWidth="19620" windowHeight="18880" tabRatio="500"/>
  </bookViews>
  <sheets>
    <sheet name="Sheet1" sheetId="1" r:id="rId1"/>
    <sheet name="Ledger1" sheetId="2" r:id="rId2"/>
    <sheet name="Ledger1 (2)" sheetId="3" r:id="rId3"/>
    <sheet name="Ledger1 (3)" sheetId="4" r:id="rId4"/>
  </sheets>
  <definedNames>
    <definedName name="_xlnm.Print_Titles" localSheetId="1">Ledger1!$1:$1</definedName>
    <definedName name="_xlnm.Print_Titles" localSheetId="2">'Ledger1 (2)'!$1:$1</definedName>
    <definedName name="_xlnm.Print_Titles" localSheetId="3">'Ledger1 (3)'!$1:$1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<sst xmlns="http://schemas.openxmlformats.org/spreadsheetml/2006/main" count="114" uniqueCount="82">
  <si>
    <t>229 + Time</t>
    <phoneticPr fontId="2" type="noConversion"/>
  </si>
  <si>
    <t>Cost ($20 x 55 Hours)</t>
    <phoneticPr fontId="2" type="noConversion"/>
  </si>
  <si>
    <t>n</t>
  </si>
  <si>
    <t>Balance</t>
  </si>
  <si>
    <t>Credit</t>
  </si>
  <si>
    <t>Debit</t>
  </si>
  <si>
    <t>Memo</t>
  </si>
  <si>
    <t>Customer</t>
  </si>
  <si>
    <t>Payee</t>
  </si>
  <si>
    <t>Category</t>
  </si>
  <si>
    <t>Posted</t>
  </si>
  <si>
    <t>Date Paid</t>
  </si>
  <si>
    <t>Due Date</t>
  </si>
  <si>
    <t>Invoice</t>
  </si>
  <si>
    <t>Check #</t>
  </si>
  <si>
    <t>33% down at time of order</t>
    <phoneticPr fontId="2" type="noConversion"/>
  </si>
  <si>
    <t xml:space="preserve">66% required at the completion of project prior to </t>
    <phoneticPr fontId="2" type="noConversion"/>
  </si>
  <si>
    <t xml:space="preserve">$1145 + (275 Hours @ $15/hour) </t>
    <phoneticPr fontId="2" type="noConversion"/>
  </si>
  <si>
    <t>Minus $2/hour (account for saving in mat.)</t>
    <phoneticPr fontId="2" type="noConversion"/>
  </si>
  <si>
    <t>$4960 + Tax</t>
    <phoneticPr fontId="2" type="noConversion"/>
  </si>
  <si>
    <t>Mailed</t>
  </si>
  <si>
    <t>Priority</t>
  </si>
  <si>
    <t>Date</t>
  </si>
  <si>
    <t>Amount Paid</t>
  </si>
  <si>
    <t>Paid</t>
  </si>
  <si>
    <t>Billed</t>
  </si>
  <si>
    <t>Received</t>
  </si>
  <si>
    <t>Pri</t>
  </si>
  <si>
    <t>Customer</t>
    <phoneticPr fontId="2" type="noConversion"/>
  </si>
  <si>
    <t>Direct Sale Customer</t>
    <phoneticPr fontId="2" type="noConversion"/>
  </si>
  <si>
    <t>Location : Boston, MA</t>
    <phoneticPr fontId="2" type="noConversion"/>
  </si>
  <si>
    <t xml:space="preserve">Terms of Payment : </t>
    <phoneticPr fontId="2" type="noConversion"/>
  </si>
  <si>
    <t>50% down at time of order</t>
    <phoneticPr fontId="2" type="noConversion"/>
  </si>
  <si>
    <t xml:space="preserve">Shipping / Delivery : </t>
    <phoneticPr fontId="2" type="noConversion"/>
  </si>
  <si>
    <t xml:space="preserve">50% required at the completion of project prior to </t>
    <phoneticPr fontId="2" type="noConversion"/>
  </si>
  <si>
    <t>shipping or delivery</t>
    <phoneticPr fontId="2" type="noConversion"/>
  </si>
  <si>
    <t>Shipping costs are covered by buyer (amount determined</t>
    <phoneticPr fontId="2" type="noConversion"/>
  </si>
  <si>
    <t xml:space="preserve"> </t>
    <phoneticPr fontId="2" type="noConversion"/>
  </si>
  <si>
    <t xml:space="preserve">after completion of project) </t>
    <phoneticPr fontId="2" type="noConversion"/>
  </si>
  <si>
    <t>Free delivery up to 50 miles</t>
    <phoneticPr fontId="2" type="noConversion"/>
  </si>
  <si>
    <t>1 item</t>
    <phoneticPr fontId="2" type="noConversion"/>
  </si>
  <si>
    <t>$229 + (55 Hours @ $20/hour)</t>
    <phoneticPr fontId="2" type="noConversion"/>
  </si>
  <si>
    <t>Profit</t>
    <phoneticPr fontId="2" type="noConversion"/>
  </si>
  <si>
    <t>Delivery</t>
    <phoneticPr fontId="2" type="noConversion"/>
  </si>
  <si>
    <t>FREE</t>
    <phoneticPr fontId="2" type="noConversion"/>
  </si>
  <si>
    <t>Quote</t>
    <phoneticPr fontId="2" type="noConversion"/>
  </si>
  <si>
    <t>$1329 + Tax</t>
    <phoneticPr fontId="2" type="noConversion"/>
  </si>
  <si>
    <t>Wholesale Customer</t>
    <phoneticPr fontId="2" type="noConversion"/>
  </si>
  <si>
    <t>Location : Manhattan, NY</t>
    <phoneticPr fontId="2" type="noConversion"/>
  </si>
  <si>
    <t>Chris Ardoin</t>
    <phoneticPr fontId="2" type="noConversion"/>
  </si>
  <si>
    <t>101A Charles Street</t>
    <phoneticPr fontId="2" type="noConversion"/>
  </si>
  <si>
    <t>Providence, RI 02904</t>
    <phoneticPr fontId="2" type="noConversion"/>
  </si>
  <si>
    <t>337.322.1733</t>
    <phoneticPr fontId="2" type="noConversion"/>
  </si>
  <si>
    <t>ardoin.chris@gmail.com</t>
  </si>
  <si>
    <t>Ardoin Designs</t>
    <phoneticPr fontId="2" type="noConversion"/>
  </si>
  <si>
    <t>Materials</t>
    <phoneticPr fontId="2" type="noConversion"/>
  </si>
  <si>
    <t>Wood</t>
    <phoneticPr fontId="2" type="noConversion"/>
  </si>
  <si>
    <t>Cost</t>
    <phoneticPr fontId="2" type="noConversion"/>
  </si>
  <si>
    <t>Plaster</t>
    <phoneticPr fontId="2" type="noConversion"/>
  </si>
  <si>
    <t>Steel</t>
    <phoneticPr fontId="2" type="noConversion"/>
  </si>
  <si>
    <t>Glue</t>
    <phoneticPr fontId="2" type="noConversion"/>
  </si>
  <si>
    <t>Paint</t>
    <phoneticPr fontId="2" type="noConversion"/>
  </si>
  <si>
    <t>Sheet Metal</t>
    <phoneticPr fontId="2" type="noConversion"/>
  </si>
  <si>
    <t>Poster Board</t>
    <phoneticPr fontId="2" type="noConversion"/>
  </si>
  <si>
    <t>TOTAL</t>
    <phoneticPr fontId="2" type="noConversion"/>
  </si>
  <si>
    <t>Time</t>
    <phoneticPr fontId="2" type="noConversion"/>
  </si>
  <si>
    <t>55 Hours</t>
    <phoneticPr fontId="2" type="noConversion"/>
  </si>
  <si>
    <t>Cost / Building Fragment Model</t>
    <phoneticPr fontId="2" type="noConversion"/>
  </si>
  <si>
    <t>Overhead</t>
    <phoneticPr fontId="2" type="noConversion"/>
  </si>
  <si>
    <t>Rent &amp; Utilities</t>
    <phoneticPr fontId="2" type="noConversion"/>
  </si>
  <si>
    <t>Advertising</t>
    <phoneticPr fontId="2" type="noConversion"/>
  </si>
  <si>
    <t>Misc Expenses</t>
    <phoneticPr fontId="2" type="noConversion"/>
  </si>
  <si>
    <t>600 / month</t>
    <phoneticPr fontId="2" type="noConversion"/>
  </si>
  <si>
    <t>100 / month</t>
    <phoneticPr fontId="2" type="noConversion"/>
  </si>
  <si>
    <t>100 /month</t>
    <phoneticPr fontId="2" type="noConversion"/>
  </si>
  <si>
    <t>800 /month</t>
    <phoneticPr fontId="2" type="noConversion"/>
  </si>
  <si>
    <t>Calculations of Cost per Item</t>
    <phoneticPr fontId="2" type="noConversion"/>
  </si>
  <si>
    <t>Overhead = (8hours/day x 1month =1100 hours)</t>
    <phoneticPr fontId="2" type="noConversion"/>
  </si>
  <si>
    <t>55 hours/item  /  1100 hours/month = .05</t>
    <phoneticPr fontId="2" type="noConversion"/>
  </si>
  <si>
    <t>.o5 x $800 = $40 in overhead expenses / item</t>
    <phoneticPr fontId="2" type="noConversion"/>
  </si>
  <si>
    <t>Cost per Unit</t>
    <phoneticPr fontId="2" type="noConversion"/>
  </si>
  <si>
    <t>TOTAL</t>
    <phoneticPr fontId="2" type="noConversion"/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</si>
</sst>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70" formatCode="m/d/yyyy"/>
    <numFmt numFmtId="171" formatCode="&quot;$&quot;#,##0.00"/>
  </numFmts>
  <fonts count="4">
    <font>
      <sz val="10"/>
      <name val="Verdana"/>
    </font>
    <font>
      <b/>
      <sz val="10"/>
      <name val="Verdana"/>
    </font>
    <font>
      <sz val="8"/>
      <name val="Verdana"/>
    </font>
    <font>
      <u/>
      <sz val="10"/>
      <color indexed="12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0" xfId="1" applyAlignment="1" applyProtection="1"/>
    <xf numFmtId="0" fontId="1" fillId="0" borderId="0" xfId="0" applyFont="1"/>
    <xf numFmtId="165" fontId="0" fillId="0" borderId="0" xfId="0" applyNumberFormat="1" applyFont="1" applyFill="1" applyBorder="1" applyAlignment="1" applyProtection="1"/>
    <xf numFmtId="171" fontId="0" fillId="0" borderId="0" xfId="0" applyNumberFormat="1" applyFont="1" applyFill="1" applyBorder="1" applyAlignment="1" applyProtection="1"/>
    <xf numFmtId="0" fontId="0" fillId="0" borderId="0" xfId="0" applyNumberFormat="1"/>
    <xf numFmtId="1" fontId="0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wrapText="1"/>
    </xf>
    <xf numFmtId="170" fontId="0" fillId="0" borderId="0" xfId="0" applyNumberFormat="1" applyFont="1" applyFill="1" applyBorder="1" applyAlignment="1" applyProtection="1"/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rdoin.chris@gmail.com" TargetMode="External"/><Relationship Id="rId2" Type="http://schemas.openxmlformats.org/officeDocument/2006/relationships/hyperlink" Target="mailto:ardoin.chr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96"/>
  <sheetViews>
    <sheetView tabSelected="1" view="pageLayout" zoomScale="150" workbookViewId="0">
      <selection activeCell="A60" sqref="A60:F60"/>
    </sheetView>
  </sheetViews>
  <sheetFormatPr baseColWidth="10" defaultRowHeight="13"/>
  <sheetData>
    <row r="1" spans="1:4">
      <c r="A1" s="2" t="s">
        <v>54</v>
      </c>
    </row>
    <row r="2" spans="1:4">
      <c r="A2" t="s">
        <v>49</v>
      </c>
    </row>
    <row r="3" spans="1:4">
      <c r="A3" t="s">
        <v>50</v>
      </c>
    </row>
    <row r="4" spans="1:4">
      <c r="A4" t="s">
        <v>51</v>
      </c>
    </row>
    <row r="5" spans="1:4">
      <c r="A5" t="s">
        <v>52</v>
      </c>
    </row>
    <row r="6" spans="1:4">
      <c r="A6" s="1" t="s">
        <v>53</v>
      </c>
    </row>
    <row r="9" spans="1:4">
      <c r="A9" t="s">
        <v>67</v>
      </c>
    </row>
    <row r="12" spans="1:4">
      <c r="D12" t="s">
        <v>57</v>
      </c>
    </row>
    <row r="13" spans="1:4">
      <c r="A13" t="s">
        <v>55</v>
      </c>
    </row>
    <row r="14" spans="1:4">
      <c r="B14" t="s">
        <v>56</v>
      </c>
      <c r="D14">
        <v>50</v>
      </c>
    </row>
    <row r="15" spans="1:4">
      <c r="B15" t="s">
        <v>58</v>
      </c>
      <c r="D15">
        <v>60</v>
      </c>
    </row>
    <row r="16" spans="1:4">
      <c r="B16" t="s">
        <v>59</v>
      </c>
      <c r="D16">
        <v>30</v>
      </c>
    </row>
    <row r="17" spans="1:4">
      <c r="B17" t="s">
        <v>60</v>
      </c>
      <c r="D17">
        <v>5</v>
      </c>
    </row>
    <row r="18" spans="1:4">
      <c r="B18" t="s">
        <v>61</v>
      </c>
      <c r="D18">
        <v>25</v>
      </c>
    </row>
    <row r="19" spans="1:4">
      <c r="B19" t="s">
        <v>62</v>
      </c>
      <c r="D19">
        <v>7</v>
      </c>
    </row>
    <row r="20" spans="1:4">
      <c r="B20" t="s">
        <v>63</v>
      </c>
      <c r="D20">
        <v>12</v>
      </c>
    </row>
    <row r="21" spans="1:4">
      <c r="C21" t="s">
        <v>64</v>
      </c>
      <c r="D21">
        <v>189</v>
      </c>
    </row>
    <row r="23" spans="1:4">
      <c r="A23" t="s">
        <v>65</v>
      </c>
    </row>
    <row r="24" spans="1:4">
      <c r="B24" t="s">
        <v>66</v>
      </c>
    </row>
    <row r="25" spans="1:4">
      <c r="B25" t="s">
        <v>1</v>
      </c>
      <c r="D25">
        <v>1100</v>
      </c>
    </row>
    <row r="27" spans="1:4">
      <c r="A27" t="s">
        <v>68</v>
      </c>
    </row>
    <row r="28" spans="1:4">
      <c r="B28" t="s">
        <v>69</v>
      </c>
      <c r="D28" t="s">
        <v>72</v>
      </c>
    </row>
    <row r="29" spans="1:4">
      <c r="B29" t="s">
        <v>70</v>
      </c>
      <c r="D29" t="s">
        <v>73</v>
      </c>
    </row>
    <row r="30" spans="1:4">
      <c r="B30" t="s">
        <v>71</v>
      </c>
      <c r="D30" t="s">
        <v>74</v>
      </c>
    </row>
    <row r="31" spans="1:4">
      <c r="C31" t="s">
        <v>64</v>
      </c>
      <c r="D31" t="s">
        <v>75</v>
      </c>
    </row>
    <row r="33" spans="1:4">
      <c r="A33" t="s">
        <v>76</v>
      </c>
    </row>
    <row r="34" spans="1:4">
      <c r="B34" t="s">
        <v>77</v>
      </c>
    </row>
    <row r="35" spans="1:4">
      <c r="C35" t="s">
        <v>78</v>
      </c>
    </row>
    <row r="36" spans="1:4">
      <c r="C36" t="s">
        <v>79</v>
      </c>
    </row>
    <row r="38" spans="1:4">
      <c r="A38" t="s">
        <v>80</v>
      </c>
    </row>
    <row r="39" spans="1:4">
      <c r="B39" t="s">
        <v>68</v>
      </c>
      <c r="D39">
        <v>40</v>
      </c>
    </row>
    <row r="40" spans="1:4">
      <c r="B40" t="s">
        <v>55</v>
      </c>
      <c r="D40">
        <v>189</v>
      </c>
    </row>
    <row r="41" spans="1:4">
      <c r="C41" t="s">
        <v>81</v>
      </c>
      <c r="D41" t="s">
        <v>0</v>
      </c>
    </row>
    <row r="50" spans="1:1">
      <c r="A50" s="2" t="s">
        <v>54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s="1" t="s">
        <v>53</v>
      </c>
    </row>
    <row r="58" spans="1:1">
      <c r="A58" t="s">
        <v>67</v>
      </c>
    </row>
    <row r="60" spans="1:1">
      <c r="A60" t="s">
        <v>28</v>
      </c>
    </row>
    <row r="62" spans="1:1">
      <c r="A62" s="2" t="s">
        <v>29</v>
      </c>
    </row>
    <row r="63" spans="1:1">
      <c r="A63" t="s">
        <v>30</v>
      </c>
    </row>
    <row r="65" spans="1:4">
      <c r="A65" t="s">
        <v>31</v>
      </c>
      <c r="C65" t="s">
        <v>32</v>
      </c>
    </row>
    <row r="66" spans="1:4">
      <c r="C66" t="s">
        <v>34</v>
      </c>
    </row>
    <row r="67" spans="1:4">
      <c r="C67" t="s">
        <v>35</v>
      </c>
    </row>
    <row r="68" spans="1:4">
      <c r="C68" t="s">
        <v>37</v>
      </c>
    </row>
    <row r="69" spans="1:4">
      <c r="A69" t="s">
        <v>33</v>
      </c>
      <c r="C69" t="s">
        <v>36</v>
      </c>
    </row>
    <row r="70" spans="1:4">
      <c r="C70" t="s">
        <v>38</v>
      </c>
    </row>
    <row r="71" spans="1:4">
      <c r="C71" t="s">
        <v>39</v>
      </c>
    </row>
    <row r="74" spans="1:4">
      <c r="B74" t="s">
        <v>40</v>
      </c>
    </row>
    <row r="75" spans="1:4">
      <c r="C75" t="s">
        <v>57</v>
      </c>
      <c r="D75" t="s">
        <v>41</v>
      </c>
    </row>
    <row r="76" spans="1:4">
      <c r="C76" t="s">
        <v>42</v>
      </c>
      <c r="D76" s="11">
        <v>1100</v>
      </c>
    </row>
    <row r="77" spans="1:4">
      <c r="C77" t="s">
        <v>43</v>
      </c>
      <c r="D77" t="s">
        <v>44</v>
      </c>
    </row>
    <row r="78" spans="1:4">
      <c r="C78" t="s">
        <v>45</v>
      </c>
      <c r="D78" t="s">
        <v>46</v>
      </c>
    </row>
    <row r="80" spans="1:4">
      <c r="A80" s="2" t="s">
        <v>47</v>
      </c>
    </row>
    <row r="81" spans="1:4">
      <c r="A81" t="s">
        <v>48</v>
      </c>
    </row>
    <row r="83" spans="1:4">
      <c r="A83" t="s">
        <v>31</v>
      </c>
      <c r="C83" t="s">
        <v>15</v>
      </c>
    </row>
    <row r="84" spans="1:4">
      <c r="C84" t="s">
        <v>16</v>
      </c>
    </row>
    <row r="85" spans="1:4">
      <c r="C85" t="s">
        <v>35</v>
      </c>
    </row>
    <row r="86" spans="1:4">
      <c r="C86" t="s">
        <v>37</v>
      </c>
    </row>
    <row r="87" spans="1:4">
      <c r="A87" t="s">
        <v>33</v>
      </c>
      <c r="C87" t="s">
        <v>36</v>
      </c>
    </row>
    <row r="88" spans="1:4">
      <c r="C88" t="s">
        <v>38</v>
      </c>
    </row>
    <row r="89" spans="1:4">
      <c r="C89" t="s">
        <v>39</v>
      </c>
    </row>
    <row r="91" spans="1:4">
      <c r="B91" t="s">
        <v>40</v>
      </c>
    </row>
    <row r="92" spans="1:4">
      <c r="C92" t="s">
        <v>57</v>
      </c>
      <c r="D92" t="s">
        <v>17</v>
      </c>
    </row>
    <row r="93" spans="1:4">
      <c r="D93" t="s">
        <v>18</v>
      </c>
    </row>
    <row r="94" spans="1:4">
      <c r="C94" t="s">
        <v>42</v>
      </c>
      <c r="D94" s="11">
        <v>4125</v>
      </c>
    </row>
    <row r="95" spans="1:4">
      <c r="C95" t="s">
        <v>43</v>
      </c>
      <c r="D95" s="11">
        <v>240</v>
      </c>
    </row>
    <row r="96" spans="1:4">
      <c r="C96" t="s">
        <v>45</v>
      </c>
      <c r="D96" t="s">
        <v>19</v>
      </c>
    </row>
  </sheetData>
  <phoneticPr fontId="2" type="noConversion"/>
  <hyperlinks>
    <hyperlink ref="A6" r:id="rId1"/>
    <hyperlink ref="A55" r:id="rId2"/>
  </hyperlink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2"/>
  <sheetViews>
    <sheetView showRowColHeaders="0" view="pageLayout" zoomScale="116" zoomScaleNormal="126" zoomScalePageLayoutView="126" workbookViewId="0">
      <selection activeCell="A2" sqref="A2:N2"/>
    </sheetView>
  </sheetViews>
  <sheetFormatPr baseColWidth="10" defaultRowHeight="13"/>
  <sheetData>
    <row r="1" spans="1:14" ht="39" customHeight="1">
      <c r="A1" s="7" t="s">
        <v>21</v>
      </c>
      <c r="B1" s="8" t="s">
        <v>20</v>
      </c>
      <c r="C1" s="8" t="s">
        <v>14</v>
      </c>
      <c r="D1" s="7" t="s">
        <v>13</v>
      </c>
      <c r="E1" s="7" t="s">
        <v>12</v>
      </c>
      <c r="F1" s="7" t="s">
        <v>11</v>
      </c>
      <c r="G1" s="7" t="s">
        <v>10</v>
      </c>
      <c r="H1" s="7" t="s">
        <v>9</v>
      </c>
      <c r="I1" s="7" t="s">
        <v>8</v>
      </c>
      <c r="J1" s="7" t="s">
        <v>7</v>
      </c>
      <c r="K1" s="7" t="s">
        <v>6</v>
      </c>
      <c r="L1" s="7" t="s">
        <v>5</v>
      </c>
      <c r="M1" s="7" t="s">
        <v>4</v>
      </c>
      <c r="N1" s="7" t="s">
        <v>3</v>
      </c>
    </row>
    <row r="2" spans="1:14">
      <c r="C2" s="6"/>
      <c r="G2" s="5" t="s">
        <v>2</v>
      </c>
      <c r="L2" s="4"/>
      <c r="M2" s="4"/>
      <c r="N2" s="3"/>
    </row>
  </sheetData>
  <phoneticPr fontId="2" type="noConversion"/>
  <dataValidations count="5">
    <dataValidation type="decimal" operator="greaterThanOrEqual" allowBlank="1" showInputMessage="1" showErrorMessage="1" sqref="L2:M2">
      <formula1>-9.9999999999999E+307</formula1>
    </dataValidation>
    <dataValidation allowBlank="1" showInputMessage="1" showErrorMessage="1" sqref="N2 D2"/>
    <dataValidation type="list" allowBlank="1" showInputMessage="1" showErrorMessage="1" sqref="A2">
      <formula1>"!!,!,↓,↓↓,-"</formula1>
    </dataValidation>
    <dataValidation type="whole" operator="greaterThanOrEqual" allowBlank="1" showInputMessage="1" showErrorMessage="1" sqref="C2">
      <formula1>-9.9999999999999E+307</formula1>
    </dataValidation>
    <dataValidation type="list" allowBlank="1" showInputMessage="1" showErrorMessage="1" sqref="G2">
      <formula1>"y,n"</formula1>
    </dataValidation>
  </dataValidations>
  <pageMargins left="0.75" right="0.75" top="1" bottom="1" header="0.5" footer="0.5"/>
  <pageSetup paperSize="0" orientation="landscape" horizontalDpi="4294967292" verticalDpi="4294967292"/>
  <headerFooter>
    <oddHeader>&amp;L&amp;18Enter account name here&amp;C&amp;9Enter account number here&amp;R&amp;F&amp;N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14" NumRecs="0" Flags="9" Flags2="4096" GridStyle="0">
        <f>1:1048576</f>
        <mx:ListSort Flags="0"/>
        <mx:ListSort Flags="0"/>
        <mx:ListSort Flags="0"/>
        <mx:LField Name="Priority" Flags="3" InfoFlags="6" Uuid="00000000-0000-0000-0000-000000000002" Min="33" Pref="61" Soft="0" NumDeps="0">
          <f>A1:A2</f>
          <mx:LFDval Flags="786819" InfoFlags="1">
            <f>"!!,!,↓,↓↓,-"</f>
          </mx:LFDval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Mailed" Flags="3" InfoFlags="6" Uuid="00000000-0000-0000-0000-00000000001D" Min="33" Pref="61" Soft="0" NumDeps="0">
          <f>B1:B2</f>
          <mx:LFDval Flags="786819" InfoFlags="1">
            <f>"y,n"</f>
          </mx:LFDval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Check #" Flags="33" InfoFlags="6" Uuid="00000000-0000-0000-0000-00000000000C" Min="47" Pref="89" Soft="0" NumDeps="0">
          <f>C1:C2</f>
          <mx:LFDval Flags="7078145" InfoFlags="1">
            <f>-9.9999999999999E+307</f>
          </mx:LFDval>
          <mx:Xfmtr Fill="1" NewBorder="0" InfoFlags="63" Align="32" Indent="0" Ninch="2113929216" Border1="541065216" Border2="1056832" Pattern1="0" Pattern2="8384" Protection="1" FmtIndex="1" FontName="Verdana" Height="200" Ts="0" Bls="400" Sss="0" Uls="0" Family="0" CharSet="0" Foreground="32767" FontGrp="0" TsNinch="0" SssNinch="0" UlsNinch="0" BlsNinch="0" AutoNinch="0" Pos="-1" Count="-1" FontIndex="0"/>
        </mx:LField>
        <mx:LField Name="Invoice" Flags="0" InfoFlags="6" Uuid="00000000-0000-0000-0000-00000000004B" Min="68" Pref="117" Soft="0" NumDeps="0">
          <f>D1:D2</f>
          <mx:LFDval Flags="786688" InfoFlags="0"/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Due Date" Flags="36" InfoFlags="6" Uuid="00000000-0000-0000-0000-000000000006" Min="68" Pref="117" Soft="0" NumDeps="0">
          <f>E1:E2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Date Paid" Flags="36" InfoFlags="6" Uuid="00000000-0000-0000-0000-000000000005" Min="68" Pref="117" Soft="0" NumDeps="0">
          <f>F1:F2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Posted" Flags="3" InfoFlags="6" Uuid="00000000-0000-0000-0000-000000000013" Min="33" Pref="61" Soft="0" NumDeps="0">
          <f>G1:G2</f>
          <mx:LFDval Flags="786819" InfoFlags="1">
            <f>"y,n"</f>
          </mx:LFDval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Category" Flags="38" InfoFlags="6" Uuid="00000000-0000-0000-0000-000000000001" Min="82" Pref="187" Soft="0" NumDeps="0">
          <f>H1:H2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Payee" Flags="38" InfoFlags="6" Uuid="00000000-0000-0000-0000-000000000012" Min="75" Pref="236" Soft="0" NumDeps="0">
          <f>I1:I2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Customer" Flags="38" InfoFlags="6" Uuid="00000000-0000-0000-0000-000000000014" Min="75" Pref="236" Soft="0" NumDeps="0">
          <f>J1:J2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Memo" Flags="38" InfoFlags="6" Uuid="00000000-0000-0000-0000-000000000011" Min="75" Pref="236" Soft="0" NumDeps="0">
          <f>K1:K2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Debit" Flags="40" InfoFlags="6" Uuid="00000000-0000-0000-0000-00000000000F" Min="68" Pref="117" Soft="0" NumDeps="0">
          <f>L1:L2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Credit" Flags="40" InfoFlags="6" Uuid="00000000-0000-0000-0000-00000000000D" Min="68" Pref="117" Soft="0" NumDeps="0">
          <f>M1:M2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Balance" Flags="41" RowRel="0" InfoFlags="7" Uuid="00000000-0000-0000-0000-00000000000B" Min="68" Pref="117" Soft="0" NumDeps="2">
          <mx:LFieldDep Uuid="00000000-0000-0000-0000-00000000000F"/>
          <mx:LFieldDep Uuid="00000000-0000-0000-0000-00000000000D"/>
          <f>(IF(ISNUMBER(N1), N1, 0) + M2) - (L2 + 0)</f>
          <f>N1:N2</f>
          <mx:LFDval Flags="786688" InfoFlags="0"/>
          <mx:Xfmtr Fill="1" NewBorder="0" InfoFlags="63" Align="32" Indent="0" Ninch="2113929216" Border1="0" Border2="0" Pattern1="0" Pattern2="8384" Protection="1" FmtPic="&quot;$&quot;#,##0.00_);[Red]\(&quot;$&quot;#,##0.00\)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2"/>
  <sheetViews>
    <sheetView showRowColHeaders="0" view="pageLayout" zoomScale="116" workbookViewId="0">
      <selection activeCell="A2" sqref="A2:E2"/>
    </sheetView>
  </sheetViews>
  <sheetFormatPr baseColWidth="10" defaultRowHeight="13"/>
  <cols>
    <col min="1" max="1" width="10.42578125" customWidth="1"/>
  </cols>
  <sheetData>
    <row r="1" spans="1:5" ht="39" customHeight="1">
      <c r="A1" s="7" t="s">
        <v>22</v>
      </c>
      <c r="B1" s="7" t="s">
        <v>8</v>
      </c>
      <c r="C1" s="7" t="s">
        <v>5</v>
      </c>
      <c r="D1" s="7" t="s">
        <v>4</v>
      </c>
      <c r="E1" s="7" t="s">
        <v>3</v>
      </c>
    </row>
    <row r="2" spans="1:5">
      <c r="A2" s="10"/>
      <c r="B2" s="9"/>
      <c r="C2" s="4"/>
      <c r="D2" s="4"/>
      <c r="E2" s="3"/>
    </row>
  </sheetData>
  <phoneticPr fontId="2" type="noConversion"/>
  <dataValidations count="4">
    <dataValidation type="decimal" operator="greaterThanOrEqual" allowBlank="1" showInputMessage="1" showErrorMessage="1" sqref="C2:D2">
      <formula1>-9.9999999999999E+307</formula1>
    </dataValidation>
    <dataValidation allowBlank="1" showInputMessage="1" showErrorMessage="1" sqref="E2"/>
    <dataValidation type="date" operator="greaterThanOrEqual" allowBlank="1" showInputMessage="1" showErrorMessage="1" sqref="A2">
      <formula1>1</formula1>
    </dataValidation>
    <dataValidation type="textLength" allowBlank="1" showInputMessage="1" showErrorMessage="1" sqref="B2">
      <formula1>0</formula1>
      <formula2>255</formula2>
    </dataValidation>
  </dataValidations>
  <pageMargins left="0.75" right="0.75" top="1" bottom="1" header="0.5" footer="0.5"/>
  <pageSetup paperSize="0" orientation="landscape" horizontalDpi="4294967292" verticalDpi="4294967292"/>
  <headerFooter>
    <oddHeader>&amp;L&amp;18Enter account name here&amp;C&amp;9Enter account number here&amp;R&amp;F&amp;N</oddHeader>
  </headerFooter>
  <extLst>
    <ext xmlns:mx="http://schemas.microsoft.com/office/mac/excel/2008/main" uri="http://schemas.microsoft.com/office/mac/excel/2008/main">
      <mx:PLV Mode="1" OnePage="1" WScale="0"/>
      <mx:List Name="List1" NumFields="5" NumRecs="0" Flags="9" Flags2="4096" GridStyle="4">
        <f>1:1048576</f>
        <mx:ListSort Flags="0"/>
        <mx:ListSort Flags="0"/>
        <mx:ListSort Flags="0"/>
        <mx:LField Name="Date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0" Border2="0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Payee" Flags="38" InfoFlags="6" Uuid="00000000-0000-0000-0000-000000000012" Min="75" Pref="236" Soft="1" NumDeps="0">
          <f>B1:B2</f>
          <mx:LFDval Flags="786694" InfoFlags="3">
            <f>0</f>
            <f>255</f>
          </mx:LFDval>
          <mx:Xfmtr Fill="1" NewBorder="0" InfoFlags="63" Align="40" Indent="0" Ninch="2113929216" Border1="0" Border2="0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Debit" Flags="40" InfoFlags="6" Uuid="00000000-0000-0000-0000-00000000000F" Min="68" Pref="117" Soft="0" NumDeps="0">
          <f>C1:C2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Credit" Flags="40" InfoFlags="6" Uuid="00000000-0000-0000-0000-00000000000D" Min="68" Pref="117" Soft="0" NumDeps="0">
          <f>D1:D2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Balance" Flags="41" RowRel="0" InfoFlags="7" Uuid="00000000-0000-0000-0000-00000000000B" Min="68" Pref="117" Soft="0" NumDeps="2">
          <mx:LFieldDep Uuid="00000000-0000-0000-0000-00000000000F"/>
          <mx:LFieldDep Uuid="00000000-0000-0000-0000-00000000000D"/>
          <f>(IF(ISNUMBER(E1), E1, 0) + D2) - (C2 + 0)</f>
          <f>E1:E2</f>
          <mx:LFDval Flags="786688" InfoFlags="0"/>
          <mx:Xfmtr Fill="1" NewBorder="0" InfoFlags="63" Align="32" Indent="0" Ninch="2113929216" Border1="0" Border2="0" Pattern1="0" Pattern2="8384" Protection="1" FmtPic="&quot;$&quot;#,##0.00_);[Red]\(&quot;$&quot;#,##0.00\)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2"/>
  <sheetViews>
    <sheetView showRowColHeaders="0" view="pageLayout" zoomScale="116" zoomScaleNormal="126" zoomScalePageLayoutView="126" workbookViewId="0">
      <selection activeCell="A2" sqref="A2:I2"/>
    </sheetView>
  </sheetViews>
  <sheetFormatPr baseColWidth="10" defaultRowHeight="13"/>
  <cols>
    <col min="2" max="2" width="10.42578125" customWidth="1"/>
    <col min="6" max="6" width="10.28515625" customWidth="1"/>
    <col min="8" max="8" width="10.42578125" customWidth="1"/>
  </cols>
  <sheetData>
    <row r="1" spans="1:9" ht="39" customHeight="1">
      <c r="A1" s="8" t="s">
        <v>27</v>
      </c>
      <c r="B1" s="8" t="s">
        <v>26</v>
      </c>
      <c r="C1" s="7" t="s">
        <v>8</v>
      </c>
      <c r="D1" s="7" t="s">
        <v>9</v>
      </c>
      <c r="E1" s="7" t="s">
        <v>25</v>
      </c>
      <c r="F1" s="7" t="s">
        <v>12</v>
      </c>
      <c r="G1" s="7" t="s">
        <v>24</v>
      </c>
      <c r="H1" s="7" t="s">
        <v>11</v>
      </c>
      <c r="I1" s="7" t="s">
        <v>23</v>
      </c>
    </row>
    <row r="2" spans="1:9">
      <c r="B2" s="10"/>
      <c r="C2" s="9"/>
      <c r="D2" s="9"/>
      <c r="E2" s="4"/>
      <c r="F2" s="10"/>
      <c r="G2" s="5" t="s">
        <v>2</v>
      </c>
      <c r="H2" s="10"/>
      <c r="I2" s="4"/>
    </row>
  </sheetData>
  <phoneticPr fontId="2" type="noConversion"/>
  <dataValidations count="5">
    <dataValidation type="textLength" allowBlank="1" showInputMessage="1" showErrorMessage="1" sqref="C2:D2">
      <formula1>0</formula1>
      <formula2>255</formula2>
    </dataValidation>
    <dataValidation type="list" allowBlank="1" showInputMessage="1" showErrorMessage="1" sqref="A2">
      <formula1>"!!,!,↓,↓↓,-"</formula1>
    </dataValidation>
    <dataValidation type="date" operator="greaterThanOrEqual" allowBlank="1" showInputMessage="1" showErrorMessage="1" sqref="B2 F2 H2">
      <formula1>1</formula1>
    </dataValidation>
    <dataValidation type="decimal" operator="greaterThanOrEqual" allowBlank="1" showInputMessage="1" showErrorMessage="1" sqref="E2 I2">
      <formula1>-9.9999999999999E+307</formula1>
    </dataValidation>
    <dataValidation type="list" allowBlank="1" showInputMessage="1" showErrorMessage="1" sqref="G2">
      <formula1>"y,n"</formula1>
    </dataValidation>
  </dataValidations>
  <pageMargins left="0.75" right="0.75" top="1" bottom="1" header="0.5" footer="0.5"/>
  <pageSetup paperSize="0" orientation="landscape" horizontalDpi="4294967292" verticalDpi="4294967292"/>
  <headerFooter>
    <oddHeader>&amp;L&amp;18Enter budget name here&amp;C&amp;9Enter budget comment here&amp;R&amp;F&amp;N</oddHeader>
  </headerFooter>
  <extLst>
    <ext xmlns:mx="http://schemas.microsoft.com/office/mac/excel/2008/main" uri="http://schemas.microsoft.com/office/mac/excel/2008/main">
      <mx:PLV Mode="1" OnePage="1" WScale="0"/>
      <mx:List Name="List2" NumFields="9" NumRecs="0" Flags="9" Flags2="4096" GridStyle="0">
        <f>1:1048576</f>
        <mx:ListSort Flags="0"/>
        <mx:ListSort Flags="0"/>
        <mx:ListSort Flags="0"/>
        <mx:LField Name="Pri" Flags="3" InfoFlags="6" Uuid="00000000-0000-0000-0000-000000000002" Min="33" Pref="61" Soft="0" NumDeps="0">
          <f>A1:A2</f>
          <mx:LFDval Flags="786819" InfoFlags="1">
            <f>"!!,!,↓,↓↓,-"</f>
          </mx:LFDval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Received" Flags="36" InfoFlags="6" Uuid="00000000-0000-0000-0000-00000000000A" Min="68" Pref="117" Soft="0" NumDeps="0">
          <f>B1:B2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Payee" Flags="38" InfoFlags="6" Uuid="00000000-0000-0000-0000-000000000008" Min="75" Pref="236" Soft="0" NumDeps="0">
          <f>C1:C2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Category" Flags="38" InfoFlags="6" Uuid="00000000-0000-0000-0000-000000000001" Min="82" Pref="187" Soft="0" NumDeps="0">
          <f>D1:D2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Billed" Flags="40" InfoFlags="6" Uuid="00000000-0000-0000-0000-000000000004" Min="68" Pref="117" Soft="0" NumDeps="0">
          <f>E1:E2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Due Date" Flags="36" InfoFlags="6" Uuid="00000000-0000-0000-0000-000000000006" Min="68" Pref="117" Soft="0" NumDeps="0">
          <f>F1:F2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Paid" Flags="3" InfoFlags="6" Uuid="00000000-0000-0000-0000-000000000007" Min="33" Pref="61" Soft="0" NumDeps="0">
          <f>G1:G2</f>
          <mx:LFDval Flags="786819" InfoFlags="1">
            <f>"y,n"</f>
          </mx:LFDval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Date Paid" Flags="36" InfoFlags="6" Uuid="00000000-0000-0000-0000-000000000005" Min="68" Pref="117" Soft="0" NumDeps="0">
          <f>H1:H2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Amount Paid" Flags="40" InfoFlags="6" Uuid="00000000-0000-0000-0000-000000000003" Min="68" Pref="117" Soft="0" NumDeps="0">
          <f>I1:I2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Ledger1</vt:lpstr>
      <vt:lpstr>Ledger1 (2)</vt:lpstr>
      <vt:lpstr>Ledger1 (3)</vt:lpstr>
    </vt:vector>
  </TitlesOfParts>
  <Company>Rhode Island School of Design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Ardoin</dc:creator>
  <cp:lastModifiedBy>Chris Ardoin</cp:lastModifiedBy>
  <dcterms:created xsi:type="dcterms:W3CDTF">2011-10-14T03:14:33Z</dcterms:created>
  <dcterms:modified xsi:type="dcterms:W3CDTF">2011-10-14T03:54:25Z</dcterms:modified>
</cp:coreProperties>
</file>